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7.20.5\common\"/>
    </mc:Choice>
  </mc:AlternateContent>
  <xr:revisionPtr revIDLastSave="0" documentId="13_ncr:1_{BA5A9CC8-7D35-490B-968C-F4333C17980A}" xr6:coauthVersionLast="45" xr6:coauthVersionMax="45" xr10:uidLastSave="{00000000-0000-0000-0000-000000000000}"/>
  <bookViews>
    <workbookView xWindow="2295" yWindow="0" windowWidth="27090" windowHeight="15180" xr2:uid="{407CD083-5BFD-4BF9-8427-D040EC6301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G41" i="1" s="1"/>
  <c r="D41" i="1"/>
  <c r="C41" i="1"/>
  <c r="G36" i="1"/>
  <c r="F36" i="1"/>
  <c r="G31" i="1"/>
  <c r="F31" i="1"/>
  <c r="G26" i="1"/>
  <c r="F26" i="1"/>
  <c r="G22" i="1"/>
  <c r="F22" i="1"/>
  <c r="G18" i="1"/>
  <c r="F18" i="1"/>
  <c r="G14" i="1"/>
  <c r="F14" i="1"/>
  <c r="G10" i="1"/>
  <c r="F10" i="1"/>
  <c r="F6" i="1"/>
  <c r="G6" i="1"/>
  <c r="E39" i="1"/>
  <c r="E34" i="1"/>
  <c r="E29" i="1"/>
  <c r="D23" i="1"/>
  <c r="E23" i="1"/>
  <c r="C23" i="1"/>
  <c r="E21" i="1"/>
  <c r="E17" i="1"/>
  <c r="E13" i="1"/>
  <c r="E9" i="1"/>
  <c r="F41" i="1" l="1"/>
  <c r="C43" i="1"/>
  <c r="D43" i="1"/>
  <c r="E43" i="1"/>
  <c r="F23" i="1"/>
  <c r="G23" i="1"/>
  <c r="F43" i="1" l="1"/>
  <c r="G43" i="1"/>
</calcChain>
</file>

<file path=xl/sharedStrings.xml><?xml version="1.0" encoding="utf-8"?>
<sst xmlns="http://schemas.openxmlformats.org/spreadsheetml/2006/main" count="53" uniqueCount="33">
  <si>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</si>
  <si>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</si>
  <si>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</si>
  <si>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</si>
  <si>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</si>
  <si>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</si>
  <si>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</si>
  <si>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</si>
  <si>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</si>
  <si>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</si>
  <si>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</si>
  <si>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</si>
  <si>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</si>
  <si>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</si>
  <si>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</si>
  <si>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</si>
  <si>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</si>
  <si>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</si>
  <si>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</si>
  <si>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</si>
  <si>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</si>
  <si>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</si>
  <si>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</si>
  <si>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</si>
  <si>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>Treasurer Financial Report for Quarter Ending March 2020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</si>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</sst>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1:H48"/>
  <sheetViews>
    <sheetView tabSelected="1" topLeftCell="A16" zoomScale="110" zoomScaleNormal="110" workbookViewId="0">
      <selection activeCell="H48" sqref="H48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1" spans="1:8" ht="15.75" x14ac:dyDescent="0.25">
      <c r="A1" s="2" t="s">
        <v>22</v>
      </c>
      <c r="B1" s="2"/>
      <c r="C1" s="2"/>
      <c r="D1" s="2"/>
      <c r="E1" s="25"/>
      <c r="F1" s="25"/>
    </row>
    <row r="2" spans="1:8" ht="15.75" x14ac:dyDescent="0.25">
      <c r="A2" s="2" t="s">
        <v>23</v>
      </c>
      <c r="B2" s="2"/>
      <c r="C2" s="2"/>
      <c r="D2" s="2"/>
      <c r="E2" s="25"/>
      <c r="F2" s="25"/>
    </row>
    <row r="3" spans="1:8" ht="16.5" thickBot="1" x14ac:dyDescent="0.3">
      <c r="A3" s="2" t="s">
        <v>24</v>
      </c>
      <c r="B3" s="2"/>
      <c r="C3" s="2"/>
      <c r="D3" s="2"/>
      <c r="E3" s="25"/>
      <c r="F3" s="25"/>
    </row>
    <row r="4" spans="1:8" s="15" customFormat="1" ht="12.75" x14ac:dyDescent="0.2">
      <c r="A4" s="13" t="s">
        <v>0</v>
      </c>
      <c r="B4" s="14"/>
      <c r="C4" s="14" t="s">
        <v>1</v>
      </c>
      <c r="D4" s="14" t="s">
        <v>2</v>
      </c>
      <c r="E4" s="14" t="s">
        <v>2</v>
      </c>
      <c r="F4" s="45" t="s">
        <v>29</v>
      </c>
      <c r="G4" s="47" t="s">
        <v>26</v>
      </c>
      <c r="H4" s="7"/>
    </row>
    <row r="5" spans="1:8" s="15" customFormat="1" ht="13.5" thickBot="1" x14ac:dyDescent="0.25">
      <c r="A5" s="16"/>
      <c r="B5" s="17"/>
      <c r="C5" s="17"/>
      <c r="D5" s="18" t="s">
        <v>4</v>
      </c>
      <c r="E5" s="18" t="s">
        <v>3</v>
      </c>
      <c r="F5" s="46" t="s">
        <v>30</v>
      </c>
      <c r="G5" s="48" t="s">
        <v>21</v>
      </c>
      <c r="H5" s="7"/>
    </row>
    <row r="6" spans="1:8" s="15" customFormat="1" ht="12.75" x14ac:dyDescent="0.2">
      <c r="A6" s="36" t="s">
        <v>5</v>
      </c>
      <c r="B6" s="37"/>
      <c r="C6" s="37">
        <v>2639716</v>
      </c>
      <c r="D6" s="37">
        <v>1523596.79</v>
      </c>
      <c r="E6" s="37">
        <v>1307024.48</v>
      </c>
      <c r="F6" s="38">
        <f>SUM(D6/C6)</f>
        <v>0.57718208701239071</v>
      </c>
      <c r="G6" s="39">
        <f>SUM(E6/C6)</f>
        <v>0.49513829518023905</v>
      </c>
      <c r="H6" s="5"/>
    </row>
    <row r="7" spans="1:8" s="15" customFormat="1" ht="12.75" x14ac:dyDescent="0.2">
      <c r="A7" s="28"/>
      <c r="B7" s="29" t="s">
        <v>6</v>
      </c>
      <c r="C7" s="29"/>
      <c r="D7" s="29"/>
      <c r="E7" s="29">
        <v>784186.44</v>
      </c>
      <c r="F7" s="30"/>
      <c r="G7" s="31"/>
      <c r="H7" s="5"/>
    </row>
    <row r="8" spans="1:8" s="15" customFormat="1" ht="12.75" x14ac:dyDescent="0.2">
      <c r="A8" s="28"/>
      <c r="B8" s="29" t="s">
        <v>7</v>
      </c>
      <c r="C8" s="29"/>
      <c r="D8" s="29"/>
      <c r="E8" s="29">
        <v>198019.83</v>
      </c>
      <c r="F8" s="30"/>
      <c r="G8" s="31"/>
      <c r="H8" s="5"/>
    </row>
    <row r="9" spans="1:8" s="15" customFormat="1" ht="12.75" x14ac:dyDescent="0.2">
      <c r="A9" s="28"/>
      <c r="B9" s="29" t="s">
        <v>8</v>
      </c>
      <c r="C9" s="29"/>
      <c r="D9" s="29"/>
      <c r="E9" s="29">
        <f>SUM(E6-E7-E8)</f>
        <v>324818.21000000008</v>
      </c>
      <c r="F9" s="30"/>
      <c r="G9" s="31"/>
      <c r="H9" s="5"/>
    </row>
    <row r="10" spans="1:8" s="15" customFormat="1" ht="12.75" x14ac:dyDescent="0.2">
      <c r="A10" s="26" t="s">
        <v>9</v>
      </c>
      <c r="B10" s="3"/>
      <c r="C10" s="3">
        <v>527080</v>
      </c>
      <c r="D10" s="3">
        <v>274517.33</v>
      </c>
      <c r="E10" s="3">
        <v>186774.18</v>
      </c>
      <c r="F10" s="4">
        <f>SUM(D10/C10)</f>
        <v>0.52082668665098275</v>
      </c>
      <c r="G10" s="27">
        <f>SUM(E10/C10)</f>
        <v>0.35435641648326627</v>
      </c>
      <c r="H10" s="5"/>
    </row>
    <row r="11" spans="1:8" s="15" customFormat="1" ht="12.75" x14ac:dyDescent="0.2">
      <c r="A11" s="28"/>
      <c r="B11" s="29" t="s">
        <v>6</v>
      </c>
      <c r="C11" s="29"/>
      <c r="D11" s="29"/>
      <c r="E11" s="29">
        <v>72945.41</v>
      </c>
      <c r="F11" s="30"/>
      <c r="G11" s="31"/>
      <c r="H11" s="5"/>
    </row>
    <row r="12" spans="1:8" s="15" customFormat="1" ht="12.75" x14ac:dyDescent="0.2">
      <c r="A12" s="28"/>
      <c r="B12" s="29" t="s">
        <v>7</v>
      </c>
      <c r="C12" s="29"/>
      <c r="D12" s="29"/>
      <c r="E12" s="29">
        <v>27071.45</v>
      </c>
      <c r="F12" s="30"/>
      <c r="G12" s="31"/>
      <c r="H12" s="5"/>
    </row>
    <row r="13" spans="1:8" s="15" customFormat="1" ht="12.75" x14ac:dyDescent="0.2">
      <c r="A13" s="28"/>
      <c r="B13" s="29" t="s">
        <v>8</v>
      </c>
      <c r="C13" s="29"/>
      <c r="D13" s="29"/>
      <c r="E13" s="29">
        <f>SUM(E10-E11-E12)</f>
        <v>86757.319999999992</v>
      </c>
      <c r="F13" s="30"/>
      <c r="G13" s="31"/>
      <c r="H13" s="5"/>
    </row>
    <row r="14" spans="1:8" s="15" customFormat="1" ht="12.75" x14ac:dyDescent="0.2">
      <c r="A14" s="26" t="s">
        <v>10</v>
      </c>
      <c r="B14" s="3"/>
      <c r="C14" s="3">
        <v>249349</v>
      </c>
      <c r="D14" s="3">
        <v>143048.01</v>
      </c>
      <c r="E14" s="3">
        <v>111702.24</v>
      </c>
      <c r="F14" s="4">
        <f>SUM(D14/C14)</f>
        <v>0.57368591813081271</v>
      </c>
      <c r="G14" s="27">
        <f>SUM(E14/C14)</f>
        <v>0.44797548817119781</v>
      </c>
      <c r="H14" s="5"/>
    </row>
    <row r="15" spans="1:8" s="15" customFormat="1" ht="12.75" x14ac:dyDescent="0.2">
      <c r="A15" s="28"/>
      <c r="B15" s="29" t="s">
        <v>6</v>
      </c>
      <c r="C15" s="29"/>
      <c r="D15" s="29"/>
      <c r="E15" s="29">
        <v>66837.850000000006</v>
      </c>
      <c r="F15" s="30"/>
      <c r="G15" s="31"/>
      <c r="H15" s="5"/>
    </row>
    <row r="16" spans="1:8" s="15" customFormat="1" ht="12.75" x14ac:dyDescent="0.2">
      <c r="A16" s="28"/>
      <c r="B16" s="29" t="s">
        <v>7</v>
      </c>
      <c r="C16" s="29"/>
      <c r="D16" s="29"/>
      <c r="E16" s="29">
        <v>12175.85</v>
      </c>
      <c r="F16" s="30"/>
      <c r="G16" s="31"/>
      <c r="H16" s="5"/>
    </row>
    <row r="17" spans="1:8" s="15" customFormat="1" ht="12.75" x14ac:dyDescent="0.2">
      <c r="A17" s="28"/>
      <c r="B17" s="29" t="s">
        <v>8</v>
      </c>
      <c r="C17" s="29"/>
      <c r="D17" s="29"/>
      <c r="E17" s="29">
        <f>SUM(E14-E15-E16)</f>
        <v>32688.54</v>
      </c>
      <c r="F17" s="30"/>
      <c r="G17" s="31"/>
      <c r="H17" s="5"/>
    </row>
    <row r="18" spans="1:8" s="15" customFormat="1" ht="12.75" x14ac:dyDescent="0.2">
      <c r="A18" s="26" t="s">
        <v>11</v>
      </c>
      <c r="B18" s="3"/>
      <c r="C18" s="3">
        <v>114879</v>
      </c>
      <c r="D18" s="3">
        <v>66164.36</v>
      </c>
      <c r="E18" s="3">
        <v>50790.22</v>
      </c>
      <c r="F18" s="4">
        <f>SUM(D18/C18)</f>
        <v>0.57594825860252963</v>
      </c>
      <c r="G18" s="27">
        <f>SUM(E18/C18)</f>
        <v>0.44211927332236528</v>
      </c>
      <c r="H18" s="5"/>
    </row>
    <row r="19" spans="1:8" s="15" customFormat="1" ht="12.75" x14ac:dyDescent="0.2">
      <c r="A19" s="28"/>
      <c r="B19" s="29" t="s">
        <v>6</v>
      </c>
      <c r="C19" s="29"/>
      <c r="D19" s="29"/>
      <c r="E19" s="29">
        <v>32363.86</v>
      </c>
      <c r="F19" s="30"/>
      <c r="G19" s="31"/>
      <c r="H19" s="5"/>
    </row>
    <row r="20" spans="1:8" s="15" customFormat="1" ht="12.75" x14ac:dyDescent="0.2">
      <c r="A20" s="28"/>
      <c r="B20" s="29" t="s">
        <v>7</v>
      </c>
      <c r="C20" s="29"/>
      <c r="D20" s="29"/>
      <c r="E20" s="29">
        <v>8978.26</v>
      </c>
      <c r="F20" s="30"/>
      <c r="G20" s="31"/>
      <c r="H20" s="5"/>
    </row>
    <row r="21" spans="1:8" s="15" customFormat="1" ht="12.75" x14ac:dyDescent="0.2">
      <c r="A21" s="28"/>
      <c r="B21" s="29" t="s">
        <v>8</v>
      </c>
      <c r="C21" s="29"/>
      <c r="D21" s="29"/>
      <c r="E21" s="29">
        <f>SUM(E18-E19-E20)</f>
        <v>9448.1</v>
      </c>
      <c r="F21" s="30"/>
      <c r="G21" s="31"/>
      <c r="H21" s="5"/>
    </row>
    <row r="22" spans="1:8" s="15" customFormat="1" ht="13.5" thickBot="1" x14ac:dyDescent="0.25">
      <c r="A22" s="32" t="s">
        <v>12</v>
      </c>
      <c r="B22" s="33"/>
      <c r="C22" s="33">
        <v>3100</v>
      </c>
      <c r="D22" s="33">
        <v>2595.2800000000002</v>
      </c>
      <c r="E22" s="33">
        <v>0</v>
      </c>
      <c r="F22" s="34">
        <f>SUM(D22/C22)</f>
        <v>0.83718709677419356</v>
      </c>
      <c r="G22" s="35">
        <f>SUM(E22/C22)</f>
        <v>0</v>
      </c>
      <c r="H22" s="5"/>
    </row>
    <row r="23" spans="1:8" s="15" customFormat="1" ht="13.5" thickBot="1" x14ac:dyDescent="0.25">
      <c r="A23" s="21" t="s">
        <v>13</v>
      </c>
      <c r="B23" s="22"/>
      <c r="C23" s="22">
        <f>SUM(C6+C10+C14+C18+C22)</f>
        <v>3534124</v>
      </c>
      <c r="D23" s="22">
        <f>SUM(D6+D10+D14+D18+D22)</f>
        <v>2009921.7700000003</v>
      </c>
      <c r="E23" s="22">
        <f>SUM(E6+E10+E14+E18+E22)</f>
        <v>1656291.1199999999</v>
      </c>
      <c r="F23" s="23">
        <f>SUM(D23/C23)</f>
        <v>0.56871851978029075</v>
      </c>
      <c r="G23" s="24">
        <f>SUM(E23/C23)</f>
        <v>0.46865676473151474</v>
      </c>
      <c r="H23" s="5"/>
    </row>
    <row r="24" spans="1:8" s="15" customFormat="1" ht="13.5" thickBot="1" x14ac:dyDescent="0.25">
      <c r="A24" s="5"/>
      <c r="B24" s="5"/>
      <c r="C24" s="5"/>
      <c r="D24" s="5"/>
      <c r="E24" s="5"/>
      <c r="F24" s="6"/>
      <c r="G24" s="6"/>
      <c r="H24" s="5"/>
    </row>
    <row r="25" spans="1:8" s="15" customFormat="1" ht="13.5" thickBot="1" x14ac:dyDescent="0.25">
      <c r="A25" s="21" t="s">
        <v>14</v>
      </c>
      <c r="B25" s="22"/>
      <c r="C25" s="22"/>
      <c r="D25" s="22"/>
      <c r="E25" s="42"/>
      <c r="F25" s="43"/>
      <c r="G25" s="44"/>
      <c r="H25" s="5"/>
    </row>
    <row r="26" spans="1:8" s="15" customFormat="1" ht="12.75" x14ac:dyDescent="0.2">
      <c r="A26" s="40" t="s">
        <v>15</v>
      </c>
      <c r="B26" s="19"/>
      <c r="C26" s="19">
        <v>1857300</v>
      </c>
      <c r="D26" s="19">
        <v>791096.17</v>
      </c>
      <c r="E26" s="19">
        <v>712813.31</v>
      </c>
      <c r="F26" s="20">
        <f>SUM(D26/C26)</f>
        <v>0.42593881979217146</v>
      </c>
      <c r="G26" s="41">
        <f>SUM(E26/C26)</f>
        <v>0.38379007699348522</v>
      </c>
      <c r="H26" s="5"/>
    </row>
    <row r="27" spans="1:8" s="15" customFormat="1" ht="12.75" x14ac:dyDescent="0.2">
      <c r="A27" s="28"/>
      <c r="B27" s="29" t="s">
        <v>6</v>
      </c>
      <c r="C27" s="29"/>
      <c r="D27" s="29"/>
      <c r="E27" s="29">
        <v>216750.11</v>
      </c>
      <c r="F27" s="30"/>
      <c r="G27" s="31"/>
      <c r="H27" s="5"/>
    </row>
    <row r="28" spans="1:8" s="15" customFormat="1" ht="12.75" x14ac:dyDescent="0.2">
      <c r="A28" s="28"/>
      <c r="B28" s="29" t="s">
        <v>7</v>
      </c>
      <c r="C28" s="29"/>
      <c r="D28" s="29"/>
      <c r="E28" s="29">
        <v>78878.539999999994</v>
      </c>
      <c r="F28" s="30"/>
      <c r="G28" s="31"/>
      <c r="H28" s="5"/>
    </row>
    <row r="29" spans="1:8" s="15" customFormat="1" ht="12.75" x14ac:dyDescent="0.2">
      <c r="A29" s="28"/>
      <c r="B29" s="29" t="s">
        <v>8</v>
      </c>
      <c r="C29" s="29"/>
      <c r="D29" s="29"/>
      <c r="E29" s="29">
        <f>SUM(E26-E27-E28-E30)</f>
        <v>266821.99000000011</v>
      </c>
      <c r="F29" s="30"/>
      <c r="G29" s="31"/>
      <c r="H29" s="5"/>
    </row>
    <row r="30" spans="1:8" s="15" customFormat="1" ht="12.75" x14ac:dyDescent="0.2">
      <c r="A30" s="28"/>
      <c r="B30" s="29" t="s">
        <v>16</v>
      </c>
      <c r="C30" s="29"/>
      <c r="D30" s="29"/>
      <c r="E30" s="29">
        <v>150362.67000000001</v>
      </c>
      <c r="F30" s="30"/>
      <c r="G30" s="31"/>
      <c r="H30" s="5"/>
    </row>
    <row r="31" spans="1:8" s="15" customFormat="1" ht="12.75" x14ac:dyDescent="0.2">
      <c r="A31" s="26" t="s">
        <v>17</v>
      </c>
      <c r="B31" s="3"/>
      <c r="C31" s="3">
        <v>2451800</v>
      </c>
      <c r="D31" s="3">
        <v>1136395.1000000001</v>
      </c>
      <c r="E31" s="3">
        <v>750524.63</v>
      </c>
      <c r="F31" s="4">
        <f>SUM(D31/C31)</f>
        <v>0.46349420833673222</v>
      </c>
      <c r="G31" s="27">
        <f>SUM(E31/C31)</f>
        <v>0.30611168529243821</v>
      </c>
      <c r="H31" s="5"/>
    </row>
    <row r="32" spans="1:8" s="15" customFormat="1" ht="12.75" x14ac:dyDescent="0.2">
      <c r="A32" s="28"/>
      <c r="B32" s="29" t="s">
        <v>6</v>
      </c>
      <c r="C32" s="29"/>
      <c r="D32" s="29"/>
      <c r="E32" s="29">
        <v>213581.12</v>
      </c>
      <c r="F32" s="30"/>
      <c r="G32" s="31"/>
      <c r="H32" s="5"/>
    </row>
    <row r="33" spans="1:8" s="15" customFormat="1" ht="12.75" x14ac:dyDescent="0.2">
      <c r="A33" s="28"/>
      <c r="B33" s="29" t="s">
        <v>7</v>
      </c>
      <c r="C33" s="29"/>
      <c r="D33" s="29"/>
      <c r="E33" s="29">
        <v>74170.820000000007</v>
      </c>
      <c r="F33" s="30"/>
      <c r="G33" s="31"/>
      <c r="H33" s="5"/>
    </row>
    <row r="34" spans="1:8" s="15" customFormat="1" ht="12.75" x14ac:dyDescent="0.2">
      <c r="A34" s="28"/>
      <c r="B34" s="29" t="s">
        <v>8</v>
      </c>
      <c r="C34" s="29"/>
      <c r="D34" s="29"/>
      <c r="E34" s="29">
        <f>SUM(E31-E32-E33-E35)</f>
        <v>273592.29000000004</v>
      </c>
      <c r="F34" s="30"/>
      <c r="G34" s="31"/>
      <c r="H34" s="5"/>
    </row>
    <row r="35" spans="1:8" s="15" customFormat="1" ht="12.75" x14ac:dyDescent="0.2">
      <c r="A35" s="28"/>
      <c r="B35" s="29" t="s">
        <v>16</v>
      </c>
      <c r="C35" s="29"/>
      <c r="D35" s="29"/>
      <c r="E35" s="29">
        <v>189180.4</v>
      </c>
      <c r="F35" s="30"/>
      <c r="G35" s="31"/>
      <c r="H35" s="5"/>
    </row>
    <row r="36" spans="1:8" s="15" customFormat="1" ht="12.75" x14ac:dyDescent="0.2">
      <c r="A36" s="26" t="s">
        <v>18</v>
      </c>
      <c r="B36" s="3"/>
      <c r="C36" s="3">
        <v>565250</v>
      </c>
      <c r="D36" s="3">
        <v>288713.24</v>
      </c>
      <c r="E36" s="3">
        <v>286844.14</v>
      </c>
      <c r="F36" s="4">
        <f>SUM(D36/C36)</f>
        <v>0.51077088014153027</v>
      </c>
      <c r="G36" s="27">
        <f>SUM(E36/C36)</f>
        <v>0.5074642016806723</v>
      </c>
      <c r="H36" s="5"/>
    </row>
    <row r="37" spans="1:8" s="15" customFormat="1" ht="12.75" x14ac:dyDescent="0.2">
      <c r="A37" s="28"/>
      <c r="B37" s="29" t="s">
        <v>6</v>
      </c>
      <c r="C37" s="29"/>
      <c r="D37" s="29"/>
      <c r="E37" s="29">
        <v>27543.89</v>
      </c>
      <c r="F37" s="30"/>
      <c r="G37" s="31"/>
      <c r="H37" s="5"/>
    </row>
    <row r="38" spans="1:8" s="15" customFormat="1" ht="12.75" x14ac:dyDescent="0.2">
      <c r="A38" s="28"/>
      <c r="B38" s="29" t="s">
        <v>7</v>
      </c>
      <c r="C38" s="29"/>
      <c r="D38" s="29"/>
      <c r="E38" s="29">
        <v>5027.18</v>
      </c>
      <c r="F38" s="30"/>
      <c r="G38" s="31"/>
      <c r="H38" s="5"/>
    </row>
    <row r="39" spans="1:8" s="15" customFormat="1" ht="12.75" x14ac:dyDescent="0.2">
      <c r="A39" s="28"/>
      <c r="B39" s="29" t="s">
        <v>8</v>
      </c>
      <c r="C39" s="29"/>
      <c r="D39" s="29"/>
      <c r="E39" s="29">
        <f>SUM(E36-E37-E38)</f>
        <v>254273.07</v>
      </c>
      <c r="F39" s="30"/>
      <c r="G39" s="31"/>
      <c r="H39" s="5"/>
    </row>
    <row r="40" spans="1:8" s="15" customFormat="1" ht="13.5" thickBot="1" x14ac:dyDescent="0.25">
      <c r="A40" s="26" t="s">
        <v>19</v>
      </c>
      <c r="B40" s="3"/>
      <c r="C40" s="3"/>
      <c r="D40" s="3">
        <v>2090</v>
      </c>
      <c r="E40" s="3">
        <v>0</v>
      </c>
      <c r="F40" s="4"/>
      <c r="G40" s="27"/>
      <c r="H40" s="5"/>
    </row>
    <row r="41" spans="1:8" s="15" customFormat="1" ht="13.5" thickBot="1" x14ac:dyDescent="0.25">
      <c r="A41" s="21" t="s">
        <v>28</v>
      </c>
      <c r="B41" s="22"/>
      <c r="C41" s="22">
        <f>SUM(C26+C31+C36+C40)</f>
        <v>4874350</v>
      </c>
      <c r="D41" s="22">
        <f>SUM(D26+D31+D36+D40)</f>
        <v>2218294.5099999998</v>
      </c>
      <c r="E41" s="22">
        <f>SUM(E26+E31+E36+E40)</f>
        <v>1750182.08</v>
      </c>
      <c r="F41" s="23">
        <f>SUM(D41/C41)</f>
        <v>0.45509545067547463</v>
      </c>
      <c r="G41" s="24">
        <f>SUM(E41/C41)</f>
        <v>0.3590595833290593</v>
      </c>
      <c r="H41" s="5"/>
    </row>
    <row r="42" spans="1:8" s="15" customFormat="1" ht="13.5" thickBot="1" x14ac:dyDescent="0.25">
      <c r="A42" s="32" t="s">
        <v>20</v>
      </c>
      <c r="B42" s="33"/>
      <c r="C42" s="33">
        <v>3650</v>
      </c>
      <c r="D42" s="33">
        <v>6466</v>
      </c>
      <c r="E42" s="33">
        <v>459.17</v>
      </c>
      <c r="F42" s="34"/>
      <c r="G42" s="35"/>
      <c r="H42" s="5"/>
    </row>
    <row r="43" spans="1:8" s="15" customFormat="1" ht="13.5" thickBot="1" x14ac:dyDescent="0.25">
      <c r="A43" s="21" t="s">
        <v>27</v>
      </c>
      <c r="B43" s="22"/>
      <c r="C43" s="22">
        <f>SUM(C41+C23+C42)</f>
        <v>8412124</v>
      </c>
      <c r="D43" s="22">
        <f>SUM(D41+D23+D42)</f>
        <v>4234682.28</v>
      </c>
      <c r="E43" s="22">
        <f>SUM(E41+E23+E42)</f>
        <v>3406932.37</v>
      </c>
      <c r="F43" s="23">
        <f>SUM(D43/C43)</f>
        <v>0.5034022655871454</v>
      </c>
      <c r="G43" s="24">
        <f>SUM(E43/C43)</f>
        <v>0.40500263310431467</v>
      </c>
      <c r="H43" s="5"/>
    </row>
    <row r="44" spans="1:8" s="15" customFormat="1" ht="12.75" x14ac:dyDescent="0.2">
      <c r="A44" s="10" t="s">
        <v>31</v>
      </c>
      <c r="B44" s="10"/>
      <c r="C44" s="10"/>
      <c r="D44" s="10"/>
      <c r="E44" s="11"/>
      <c r="F44" s="11"/>
      <c r="G44" s="12"/>
    </row>
    <row r="45" spans="1:8" s="15" customFormat="1" ht="12.75" x14ac:dyDescent="0.2">
      <c r="A45" s="10" t="s">
        <v>32</v>
      </c>
      <c r="C45" s="10"/>
      <c r="D45" s="10"/>
      <c r="E45" s="10"/>
      <c r="F45" s="10"/>
      <c r="G45" s="12"/>
    </row>
    <row r="46" spans="1:8" s="15" customFormat="1" ht="12.75" x14ac:dyDescent="0.2">
      <c r="A46" s="10" t="s">
        <v>25</v>
      </c>
      <c r="B46" s="10"/>
      <c r="C46" s="10"/>
      <c r="D46" s="10"/>
      <c r="E46" s="11"/>
      <c r="F46" s="11"/>
      <c r="G46" s="12"/>
    </row>
    <row r="47" spans="1:8" x14ac:dyDescent="0.25">
      <c r="A47" s="9"/>
      <c r="B47" s="9"/>
      <c r="C47" s="9"/>
      <c r="D47" s="9"/>
      <c r="E47" s="9"/>
      <c r="F47" s="8"/>
      <c r="G47" s="8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2020-04-21T23:16:24Z</cp:lastPrinted>
  <dcterms:created xsi:type="dcterms:W3CDTF">2020-04-21T20:57:38Z</dcterms:created>
  <dcterms:modified xsi:type="dcterms:W3CDTF">2020-04-21T23:17:38Z</dcterms:modified>
</cp:coreProperties>
</file>