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7.20.5\common\"/>
    </mc:Choice>
  </mc:AlternateContent>
  <xr:revisionPtr revIDLastSave="0" documentId="13_ncr:1_{16E8A74C-6D9A-429A-B197-71F9FC8ED756}" xr6:coauthVersionLast="47" xr6:coauthVersionMax="47" xr10:uidLastSave="{00000000-0000-0000-0000-000000000000}"/>
  <bookViews>
    <workbookView xWindow="-120" yWindow="-120" windowWidth="29040" windowHeight="15840" xr2:uid="{407CD083-5BFD-4BF9-8427-D040EC6301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2" i="1"/>
  <c r="E42" i="1"/>
  <c r="F43" i="1"/>
  <c r="G43" i="1"/>
  <c r="E12" i="1"/>
  <c r="E16" i="1"/>
  <c r="E44" i="1"/>
  <c r="D44" i="1"/>
  <c r="C44" i="1"/>
  <c r="G39" i="1"/>
  <c r="F39" i="1"/>
  <c r="G34" i="1"/>
  <c r="F34" i="1"/>
  <c r="G29" i="1"/>
  <c r="F29" i="1"/>
  <c r="G25" i="1"/>
  <c r="F25" i="1"/>
  <c r="G21" i="1"/>
  <c r="F21" i="1"/>
  <c r="G17" i="1"/>
  <c r="F17" i="1"/>
  <c r="G13" i="1"/>
  <c r="F13" i="1"/>
  <c r="F9" i="1"/>
  <c r="G9" i="1"/>
  <c r="D26" i="1"/>
  <c r="E26" i="1"/>
  <c r="C26" i="1"/>
  <c r="E24" i="1"/>
  <c r="E20" i="1"/>
  <c r="G44" i="1" l="1"/>
  <c r="F44" i="1"/>
  <c r="C46" i="1"/>
  <c r="D46" i="1"/>
  <c r="E46" i="1"/>
  <c r="F26" i="1"/>
  <c r="G26" i="1"/>
  <c r="F46" i="1" l="1"/>
  <c r="G46" i="1"/>
</calcChain>
</file>

<file path=xl/sharedStrings.xml><?xml version="1.0" encoding="utf-8"?>
<sst xmlns="http://schemas.openxmlformats.org/spreadsheetml/2006/main" count="54" uniqueCount="33">
  <si>
    <t>FUND</t>
  </si>
  <si>
    <t>BUDGET</t>
  </si>
  <si>
    <t>YTD</t>
  </si>
  <si>
    <t>Expenditures</t>
  </si>
  <si>
    <t>Receipts</t>
  </si>
  <si>
    <t>General Fund</t>
  </si>
  <si>
    <t>Personnel</t>
  </si>
  <si>
    <t>Insurance</t>
  </si>
  <si>
    <t>Capital Outlay</t>
  </si>
  <si>
    <t>Street Fund</t>
  </si>
  <si>
    <t>Library Fund</t>
  </si>
  <si>
    <t>Cemetery</t>
  </si>
  <si>
    <t>Perpetual Care</t>
  </si>
  <si>
    <t>TOTAL</t>
  </si>
  <si>
    <t>Enterprise Funds:  Water/Sewer/Sanitation/Technology</t>
  </si>
  <si>
    <t>Water</t>
  </si>
  <si>
    <t>Bond Repayment</t>
  </si>
  <si>
    <t>Sewer</t>
  </si>
  <si>
    <t>Sanitation</t>
  </si>
  <si>
    <t xml:space="preserve">Techology </t>
  </si>
  <si>
    <t>Other</t>
  </si>
  <si>
    <t>Exp</t>
  </si>
  <si>
    <t>LEGAL NOTICE</t>
  </si>
  <si>
    <t>CITY OF EMMETT, IDAHO</t>
  </si>
  <si>
    <t xml:space="preserve">                                                                          Lyleen Jerome, City Clerk/Treasurer</t>
  </si>
  <si>
    <t>%</t>
  </si>
  <si>
    <t>TOTAL ALL FUNDS</t>
  </si>
  <si>
    <t>TOTAL ENTERPRISE FUNDS</t>
  </si>
  <si>
    <t xml:space="preserve">   %</t>
  </si>
  <si>
    <t xml:space="preserve">  Rec</t>
  </si>
  <si>
    <t xml:space="preserve">                   Citizens are invited to inspect the detailed supporting records of the above financial statement.</t>
  </si>
  <si>
    <t xml:space="preserve">                                                                  City of Emmett is an Equal Opportunity Employer</t>
  </si>
  <si>
    <t>Treasurer Financial Report for Quarter Ending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</si>
</sst>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1" xfId="1" applyFont="1" applyBorder="1"/>
    <xf numFmtId="9" fontId="3" fillId="0" borderId="1" xfId="2" applyFont="1" applyBorder="1"/>
    <xf numFmtId="44" fontId="4" fillId="0" borderId="0" xfId="1" applyFont="1"/>
    <xf numFmtId="9" fontId="4" fillId="0" borderId="0" xfId="2" applyFont="1"/>
    <xf numFmtId="44" fontId="4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/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0" fontId="4" fillId="0" borderId="0" xfId="0" applyFont="1"/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0" borderId="2" xfId="1" applyFont="1" applyBorder="1"/>
    <xf numFmtId="9" fontId="3" fillId="0" borderId="2" xfId="2" applyFont="1" applyBorder="1"/>
    <xf numFmtId="44" fontId="3" fillId="2" borderId="3" xfId="1" applyFont="1" applyFill="1" applyBorder="1"/>
    <xf numFmtId="44" fontId="3" fillId="2" borderId="4" xfId="1" applyFont="1" applyFill="1" applyBorder="1"/>
    <xf numFmtId="9" fontId="3" fillId="2" borderId="4" xfId="2" applyFont="1" applyFill="1" applyBorder="1"/>
    <xf numFmtId="9" fontId="3" fillId="2" borderId="5" xfId="2" applyFont="1" applyFill="1" applyBorder="1"/>
    <xf numFmtId="0" fontId="6" fillId="0" borderId="0" xfId="0" applyFont="1"/>
    <xf numFmtId="44" fontId="3" fillId="0" borderId="12" xfId="1" applyFont="1" applyBorder="1"/>
    <xf numFmtId="9" fontId="3" fillId="0" borderId="13" xfId="2" applyFont="1" applyBorder="1"/>
    <xf numFmtId="44" fontId="4" fillId="0" borderId="14" xfId="1" applyFont="1" applyBorder="1"/>
    <xf numFmtId="44" fontId="4" fillId="0" borderId="0" xfId="1" applyFont="1" applyBorder="1"/>
    <xf numFmtId="9" fontId="4" fillId="0" borderId="0" xfId="2" applyFont="1" applyBorder="1"/>
    <xf numFmtId="9" fontId="4" fillId="0" borderId="15" xfId="2" applyFont="1" applyBorder="1"/>
    <xf numFmtId="44" fontId="3" fillId="0" borderId="16" xfId="1" applyFont="1" applyBorder="1"/>
    <xf numFmtId="44" fontId="3" fillId="0" borderId="17" xfId="1" applyFont="1" applyBorder="1"/>
    <xf numFmtId="9" fontId="3" fillId="0" borderId="17" xfId="2" applyFont="1" applyBorder="1"/>
    <xf numFmtId="9" fontId="3" fillId="0" borderId="18" xfId="2" applyFont="1" applyBorder="1"/>
    <xf numFmtId="44" fontId="3" fillId="0" borderId="19" xfId="1" applyFont="1" applyBorder="1"/>
    <xf numFmtId="44" fontId="3" fillId="0" borderId="20" xfId="1" applyFont="1" applyBorder="1"/>
    <xf numFmtId="9" fontId="3" fillId="0" borderId="20" xfId="2" applyFont="1" applyBorder="1"/>
    <xf numFmtId="9" fontId="3" fillId="0" borderId="21" xfId="2" applyFont="1" applyBorder="1"/>
    <xf numFmtId="44" fontId="3" fillId="0" borderId="22" xfId="1" applyFont="1" applyBorder="1"/>
    <xf numFmtId="9" fontId="3" fillId="0" borderId="23" xfId="2" applyFont="1" applyBorder="1"/>
    <xf numFmtId="44" fontId="4" fillId="2" borderId="4" xfId="1" applyFont="1" applyFill="1" applyBorder="1"/>
    <xf numFmtId="9" fontId="4" fillId="2" borderId="4" xfId="2" applyFont="1" applyFill="1" applyBorder="1"/>
    <xf numFmtId="9" fontId="4" fillId="2" borderId="5" xfId="2" applyFont="1" applyFill="1" applyBorder="1"/>
    <xf numFmtId="44" fontId="3" fillId="2" borderId="7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44" fontId="3" fillId="2" borderId="8" xfId="1" applyFont="1" applyFill="1" applyBorder="1" applyAlignment="1">
      <alignment horizontal="right"/>
    </xf>
    <xf numFmtId="44" fontId="3" fillId="2" borderId="11" xfId="1" applyFont="1" applyFill="1" applyBorder="1" applyAlignment="1">
      <alignment horizontal="right"/>
    </xf>
    <xf numFmtId="44" fontId="4" fillId="0" borderId="1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74F6-452A-40F1-871A-5A919D87928B}">
  <sheetPr>
    <pageSetUpPr fitToPage="1"/>
  </sheetPr>
  <dimension ref="A4:H51"/>
  <sheetViews>
    <sheetView tabSelected="1" zoomScale="140" zoomScaleNormal="140" workbookViewId="0">
      <selection activeCell="K40" sqref="K40"/>
    </sheetView>
  </sheetViews>
  <sheetFormatPr defaultRowHeight="15" x14ac:dyDescent="0.25"/>
  <cols>
    <col min="1" max="1" width="11.85546875" customWidth="1"/>
    <col min="2" max="2" width="14.42578125" customWidth="1"/>
    <col min="3" max="3" width="15.140625" customWidth="1"/>
    <col min="4" max="4" width="14.85546875" customWidth="1"/>
    <col min="5" max="5" width="15" customWidth="1"/>
    <col min="6" max="6" width="8.5703125" customWidth="1"/>
    <col min="7" max="7" width="11" customWidth="1"/>
    <col min="8" max="8" width="9.85546875" customWidth="1"/>
  </cols>
  <sheetData>
    <row r="4" spans="1:8" ht="15.75" x14ac:dyDescent="0.25">
      <c r="A4" s="2" t="s">
        <v>22</v>
      </c>
      <c r="B4" s="2"/>
      <c r="C4" s="2"/>
      <c r="D4" s="2"/>
      <c r="E4" s="25"/>
      <c r="F4" s="25"/>
    </row>
    <row r="5" spans="1:8" ht="15.75" x14ac:dyDescent="0.25">
      <c r="A5" s="2" t="s">
        <v>23</v>
      </c>
      <c r="B5" s="2"/>
      <c r="C5" s="2"/>
      <c r="D5" s="2"/>
      <c r="E5" s="25"/>
      <c r="F5" s="25"/>
    </row>
    <row r="6" spans="1:8" ht="16.5" thickBot="1" x14ac:dyDescent="0.3">
      <c r="A6" s="2" t="s">
        <v>32</v>
      </c>
      <c r="B6" s="2"/>
      <c r="C6" s="2"/>
      <c r="D6" s="2"/>
      <c r="E6" s="25"/>
      <c r="F6" s="25"/>
    </row>
    <row r="7" spans="1:8" s="15" customFormat="1" ht="12.75" x14ac:dyDescent="0.2">
      <c r="A7" s="13" t="s">
        <v>0</v>
      </c>
      <c r="B7" s="14"/>
      <c r="C7" s="14" t="s">
        <v>1</v>
      </c>
      <c r="D7" s="14" t="s">
        <v>2</v>
      </c>
      <c r="E7" s="14" t="s">
        <v>2</v>
      </c>
      <c r="F7" s="45" t="s">
        <v>28</v>
      </c>
      <c r="G7" s="47" t="s">
        <v>25</v>
      </c>
      <c r="H7" s="7"/>
    </row>
    <row r="8" spans="1:8" s="15" customFormat="1" ht="13.5" thickBot="1" x14ac:dyDescent="0.25">
      <c r="A8" s="16"/>
      <c r="B8" s="17"/>
      <c r="C8" s="17"/>
      <c r="D8" s="18" t="s">
        <v>4</v>
      </c>
      <c r="E8" s="18" t="s">
        <v>3</v>
      </c>
      <c r="F8" s="46" t="s">
        <v>29</v>
      </c>
      <c r="G8" s="48" t="s">
        <v>21</v>
      </c>
      <c r="H8" s="7"/>
    </row>
    <row r="9" spans="1:8" s="15" customFormat="1" ht="12.75" x14ac:dyDescent="0.2">
      <c r="A9" s="36" t="s">
        <v>5</v>
      </c>
      <c r="B9" s="37"/>
      <c r="C9" s="37">
        <v>2884683</v>
      </c>
      <c r="D9" s="37">
        <v>605834.68000000005</v>
      </c>
      <c r="E9" s="37">
        <v>790535.9</v>
      </c>
      <c r="F9" s="38">
        <f>SUM(D9/C9)</f>
        <v>0.21001776625022578</v>
      </c>
      <c r="G9" s="39">
        <f>SUM(E9/C9)</f>
        <v>0.27404602169458481</v>
      </c>
      <c r="H9" s="5"/>
    </row>
    <row r="10" spans="1:8" s="15" customFormat="1" ht="12.75" x14ac:dyDescent="0.2">
      <c r="A10" s="28"/>
      <c r="B10" s="29" t="s">
        <v>6</v>
      </c>
      <c r="C10" s="29"/>
      <c r="D10" s="29"/>
      <c r="E10" s="29">
        <v>425030.21</v>
      </c>
      <c r="F10" s="30"/>
      <c r="G10" s="31"/>
      <c r="H10" s="5"/>
    </row>
    <row r="11" spans="1:8" s="15" customFormat="1" ht="12.75" x14ac:dyDescent="0.2">
      <c r="A11" s="28"/>
      <c r="B11" s="29" t="s">
        <v>7</v>
      </c>
      <c r="C11" s="29"/>
      <c r="D11" s="29"/>
      <c r="E11" s="29">
        <v>105768.1</v>
      </c>
      <c r="F11" s="30"/>
      <c r="G11" s="31"/>
      <c r="H11" s="5"/>
    </row>
    <row r="12" spans="1:8" s="15" customFormat="1" ht="12.75" x14ac:dyDescent="0.2">
      <c r="A12" s="28"/>
      <c r="B12" s="29" t="s">
        <v>8</v>
      </c>
      <c r="C12" s="29"/>
      <c r="D12" s="29"/>
      <c r="E12" s="29">
        <f>SUM(E9-E10-E11)</f>
        <v>259737.59</v>
      </c>
      <c r="F12" s="30"/>
      <c r="G12" s="31"/>
      <c r="H12" s="5"/>
    </row>
    <row r="13" spans="1:8" s="15" customFormat="1" ht="12.75" x14ac:dyDescent="0.2">
      <c r="A13" s="26" t="s">
        <v>9</v>
      </c>
      <c r="B13" s="3"/>
      <c r="C13" s="3">
        <v>634361</v>
      </c>
      <c r="D13" s="3">
        <v>142761.39000000001</v>
      </c>
      <c r="E13" s="3">
        <v>95779.43</v>
      </c>
      <c r="F13" s="4">
        <f>SUM(D13/C13)</f>
        <v>0.22504755178833505</v>
      </c>
      <c r="G13" s="27">
        <f>SUM(E13/C13)</f>
        <v>0.15098568480723121</v>
      </c>
      <c r="H13" s="5"/>
    </row>
    <row r="14" spans="1:8" s="15" customFormat="1" ht="12.75" x14ac:dyDescent="0.2">
      <c r="A14" s="28"/>
      <c r="B14" s="29" t="s">
        <v>6</v>
      </c>
      <c r="C14" s="29"/>
      <c r="D14" s="29"/>
      <c r="E14" s="29">
        <v>37992.78</v>
      </c>
      <c r="F14" s="30"/>
      <c r="G14" s="31"/>
      <c r="H14" s="5"/>
    </row>
    <row r="15" spans="1:8" s="15" customFormat="1" ht="12.75" x14ac:dyDescent="0.2">
      <c r="A15" s="28"/>
      <c r="B15" s="29" t="s">
        <v>7</v>
      </c>
      <c r="C15" s="29"/>
      <c r="D15" s="29"/>
      <c r="E15" s="29">
        <v>12294.38</v>
      </c>
      <c r="F15" s="30"/>
      <c r="G15" s="31"/>
      <c r="H15" s="5"/>
    </row>
    <row r="16" spans="1:8" s="15" customFormat="1" ht="12.75" x14ac:dyDescent="0.2">
      <c r="A16" s="28"/>
      <c r="B16" s="29" t="s">
        <v>8</v>
      </c>
      <c r="C16" s="29"/>
      <c r="D16" s="29"/>
      <c r="E16" s="29">
        <f>SUM(E13-E14-E15)</f>
        <v>45492.27</v>
      </c>
      <c r="F16" s="30"/>
      <c r="G16" s="31"/>
      <c r="H16" s="5"/>
    </row>
    <row r="17" spans="1:8" s="15" customFormat="1" ht="12.75" x14ac:dyDescent="0.2">
      <c r="A17" s="26" t="s">
        <v>10</v>
      </c>
      <c r="B17" s="3"/>
      <c r="C17" s="3">
        <v>260612</v>
      </c>
      <c r="D17" s="3">
        <v>60333.22</v>
      </c>
      <c r="E17" s="3">
        <v>56525.19</v>
      </c>
      <c r="F17" s="4">
        <f>SUM(D17/C17)</f>
        <v>0.23150591684189523</v>
      </c>
      <c r="G17" s="27">
        <f>SUM(E17/C17)</f>
        <v>0.21689404171718879</v>
      </c>
      <c r="H17" s="5"/>
    </row>
    <row r="18" spans="1:8" s="15" customFormat="1" ht="12.75" x14ac:dyDescent="0.2">
      <c r="A18" s="28"/>
      <c r="B18" s="29" t="s">
        <v>6</v>
      </c>
      <c r="C18" s="29"/>
      <c r="D18" s="29"/>
      <c r="E18" s="29">
        <v>33723.56</v>
      </c>
      <c r="F18" s="30"/>
      <c r="G18" s="31"/>
      <c r="H18" s="5"/>
    </row>
    <row r="19" spans="1:8" s="15" customFormat="1" ht="12.75" x14ac:dyDescent="0.2">
      <c r="A19" s="28"/>
      <c r="B19" s="29" t="s">
        <v>7</v>
      </c>
      <c r="C19" s="29"/>
      <c r="D19" s="29"/>
      <c r="E19" s="29">
        <v>6174.6</v>
      </c>
      <c r="F19" s="30"/>
      <c r="G19" s="31"/>
      <c r="H19" s="5"/>
    </row>
    <row r="20" spans="1:8" s="15" customFormat="1" ht="12.75" x14ac:dyDescent="0.2">
      <c r="A20" s="28"/>
      <c r="B20" s="29" t="s">
        <v>8</v>
      </c>
      <c r="C20" s="29"/>
      <c r="D20" s="29"/>
      <c r="E20" s="29">
        <f>SUM(E17-E18-E19)</f>
        <v>16627.030000000006</v>
      </c>
      <c r="F20" s="30"/>
      <c r="G20" s="31"/>
      <c r="H20" s="5"/>
    </row>
    <row r="21" spans="1:8" s="15" customFormat="1" ht="12.75" x14ac:dyDescent="0.2">
      <c r="A21" s="26" t="s">
        <v>11</v>
      </c>
      <c r="B21" s="3"/>
      <c r="C21" s="3">
        <v>124241</v>
      </c>
      <c r="D21" s="3">
        <v>27410.52</v>
      </c>
      <c r="E21" s="3">
        <v>29419.91</v>
      </c>
      <c r="F21" s="4">
        <f>SUM(D21/C21)</f>
        <v>0.22062378763854124</v>
      </c>
      <c r="G21" s="27">
        <f>SUM(E21/C21)</f>
        <v>0.23679711206445536</v>
      </c>
      <c r="H21" s="5"/>
    </row>
    <row r="22" spans="1:8" s="15" customFormat="1" ht="12.75" x14ac:dyDescent="0.2">
      <c r="A22" s="28"/>
      <c r="B22" s="29" t="s">
        <v>6</v>
      </c>
      <c r="C22" s="29"/>
      <c r="D22" s="29"/>
      <c r="E22" s="29">
        <v>18281.29</v>
      </c>
      <c r="F22" s="30"/>
      <c r="G22" s="31"/>
      <c r="H22" s="5"/>
    </row>
    <row r="23" spans="1:8" s="15" customFormat="1" ht="12.75" x14ac:dyDescent="0.2">
      <c r="A23" s="28"/>
      <c r="B23" s="29" t="s">
        <v>7</v>
      </c>
      <c r="C23" s="29"/>
      <c r="D23" s="29"/>
      <c r="E23" s="29">
        <v>5623.01</v>
      </c>
      <c r="F23" s="30"/>
      <c r="G23" s="31"/>
      <c r="H23" s="5"/>
    </row>
    <row r="24" spans="1:8" s="15" customFormat="1" ht="12.75" x14ac:dyDescent="0.2">
      <c r="A24" s="28"/>
      <c r="B24" s="29" t="s">
        <v>8</v>
      </c>
      <c r="C24" s="29"/>
      <c r="D24" s="29"/>
      <c r="E24" s="29">
        <f>SUM(E21-E22-E23)</f>
        <v>5515.6099999999988</v>
      </c>
      <c r="F24" s="30"/>
      <c r="G24" s="31"/>
      <c r="H24" s="5"/>
    </row>
    <row r="25" spans="1:8" s="15" customFormat="1" ht="13.5" thickBot="1" x14ac:dyDescent="0.25">
      <c r="A25" s="32" t="s">
        <v>12</v>
      </c>
      <c r="B25" s="33"/>
      <c r="C25" s="33">
        <v>4200</v>
      </c>
      <c r="D25" s="33">
        <v>1071.57</v>
      </c>
      <c r="E25" s="33">
        <v>0</v>
      </c>
      <c r="F25" s="34">
        <f>SUM(D25/C25)</f>
        <v>0.25513571428571424</v>
      </c>
      <c r="G25" s="35">
        <f>SUM(E25/C25)</f>
        <v>0</v>
      </c>
      <c r="H25" s="5"/>
    </row>
    <row r="26" spans="1:8" s="15" customFormat="1" ht="13.5" thickBot="1" x14ac:dyDescent="0.25">
      <c r="A26" s="21" t="s">
        <v>13</v>
      </c>
      <c r="B26" s="22"/>
      <c r="C26" s="22">
        <f>SUM(C9+C13+C17+C21+C25)</f>
        <v>3908097</v>
      </c>
      <c r="D26" s="22">
        <f>SUM(D9+D13+D17+D21+D25)</f>
        <v>837411.38</v>
      </c>
      <c r="E26" s="22">
        <f>SUM(E9+E13+E17+E21+E25)</f>
        <v>972260.43</v>
      </c>
      <c r="F26" s="23">
        <f>SUM(D26/C26)</f>
        <v>0.21427599673191325</v>
      </c>
      <c r="G26" s="24">
        <f>SUM(E26/C26)</f>
        <v>0.24878103844403043</v>
      </c>
      <c r="H26" s="5"/>
    </row>
    <row r="27" spans="1:8" s="15" customFormat="1" ht="13.5" thickBot="1" x14ac:dyDescent="0.25">
      <c r="A27" s="5"/>
      <c r="B27" s="5"/>
      <c r="C27" s="5"/>
      <c r="D27" s="5"/>
      <c r="E27" s="5"/>
      <c r="F27" s="6"/>
      <c r="G27" s="6"/>
      <c r="H27" s="5"/>
    </row>
    <row r="28" spans="1:8" s="15" customFormat="1" ht="13.5" thickBot="1" x14ac:dyDescent="0.25">
      <c r="A28" s="21" t="s">
        <v>14</v>
      </c>
      <c r="B28" s="22"/>
      <c r="C28" s="22"/>
      <c r="D28" s="22"/>
      <c r="E28" s="42"/>
      <c r="F28" s="43"/>
      <c r="G28" s="44"/>
      <c r="H28" s="5"/>
    </row>
    <row r="29" spans="1:8" s="15" customFormat="1" ht="12.75" x14ac:dyDescent="0.2">
      <c r="A29" s="40" t="s">
        <v>15</v>
      </c>
      <c r="B29" s="19"/>
      <c r="C29" s="19">
        <v>1825300</v>
      </c>
      <c r="D29" s="19">
        <v>459970.26</v>
      </c>
      <c r="E29" s="19">
        <v>368693.81</v>
      </c>
      <c r="F29" s="20">
        <f>SUM(D29/C29)</f>
        <v>0.25199707445351449</v>
      </c>
      <c r="G29" s="41">
        <f>SUM(E29/C29)</f>
        <v>0.20199080151208021</v>
      </c>
      <c r="H29" s="5"/>
    </row>
    <row r="30" spans="1:8" s="15" customFormat="1" ht="12.75" x14ac:dyDescent="0.2">
      <c r="A30" s="28"/>
      <c r="B30" s="29" t="s">
        <v>6</v>
      </c>
      <c r="C30" s="29"/>
      <c r="D30" s="29"/>
      <c r="E30" s="29">
        <v>121820.33</v>
      </c>
      <c r="F30" s="30"/>
      <c r="G30" s="31"/>
      <c r="H30" s="5"/>
    </row>
    <row r="31" spans="1:8" s="15" customFormat="1" ht="12.75" x14ac:dyDescent="0.2">
      <c r="A31" s="28"/>
      <c r="B31" s="29" t="s">
        <v>7</v>
      </c>
      <c r="C31" s="29"/>
      <c r="D31" s="29"/>
      <c r="E31" s="29">
        <v>47476.63</v>
      </c>
      <c r="F31" s="30"/>
      <c r="G31" s="31"/>
      <c r="H31" s="5"/>
    </row>
    <row r="32" spans="1:8" s="15" customFormat="1" ht="12.75" x14ac:dyDescent="0.2">
      <c r="A32" s="28"/>
      <c r="B32" s="29" t="s">
        <v>8</v>
      </c>
      <c r="C32" s="29"/>
      <c r="D32" s="29"/>
      <c r="E32" s="29">
        <f>SUM(E29-E30-E31-E33)</f>
        <v>199396.84999999998</v>
      </c>
      <c r="F32" s="30"/>
      <c r="G32" s="31"/>
      <c r="H32" s="5"/>
    </row>
    <row r="33" spans="1:8" s="15" customFormat="1" ht="12.75" x14ac:dyDescent="0.2">
      <c r="A33" s="28"/>
      <c r="B33" s="29" t="s">
        <v>16</v>
      </c>
      <c r="C33" s="29"/>
      <c r="D33" s="29"/>
      <c r="E33" s="29">
        <v>0</v>
      </c>
      <c r="F33" s="30"/>
      <c r="G33" s="31"/>
      <c r="H33" s="5"/>
    </row>
    <row r="34" spans="1:8" s="15" customFormat="1" ht="12.75" x14ac:dyDescent="0.2">
      <c r="A34" s="26" t="s">
        <v>17</v>
      </c>
      <c r="B34" s="3"/>
      <c r="C34" s="3">
        <v>2161800</v>
      </c>
      <c r="D34" s="3">
        <v>617136.41</v>
      </c>
      <c r="E34" s="3">
        <v>281731.09000000003</v>
      </c>
      <c r="F34" s="4">
        <f>SUM(D34/C34)</f>
        <v>0.28547340642057545</v>
      </c>
      <c r="G34" s="27">
        <f>SUM(E34/C34)</f>
        <v>0.13032245813673793</v>
      </c>
      <c r="H34" s="5"/>
    </row>
    <row r="35" spans="1:8" s="15" customFormat="1" ht="12.75" x14ac:dyDescent="0.2">
      <c r="A35" s="28"/>
      <c r="B35" s="29" t="s">
        <v>6</v>
      </c>
      <c r="C35" s="29"/>
      <c r="D35" s="29"/>
      <c r="E35" s="29">
        <v>114285.42</v>
      </c>
      <c r="F35" s="30"/>
      <c r="G35" s="31"/>
      <c r="H35" s="5"/>
    </row>
    <row r="36" spans="1:8" s="15" customFormat="1" ht="12.75" x14ac:dyDescent="0.2">
      <c r="A36" s="28"/>
      <c r="B36" s="29" t="s">
        <v>7</v>
      </c>
      <c r="C36" s="29"/>
      <c r="D36" s="29"/>
      <c r="E36" s="29">
        <v>41449.449999999997</v>
      </c>
      <c r="F36" s="30"/>
      <c r="G36" s="31"/>
      <c r="H36" s="5"/>
    </row>
    <row r="37" spans="1:8" s="15" customFormat="1" ht="12.75" x14ac:dyDescent="0.2">
      <c r="A37" s="28"/>
      <c r="B37" s="29" t="s">
        <v>8</v>
      </c>
      <c r="C37" s="29"/>
      <c r="D37" s="29"/>
      <c r="E37" s="29">
        <f>SUM(E34-E35-E36-E38)</f>
        <v>125996.22000000004</v>
      </c>
      <c r="F37" s="30"/>
      <c r="G37" s="31"/>
      <c r="H37" s="5"/>
    </row>
    <row r="38" spans="1:8" s="15" customFormat="1" ht="12.75" x14ac:dyDescent="0.2">
      <c r="A38" s="28"/>
      <c r="B38" s="29" t="s">
        <v>16</v>
      </c>
      <c r="C38" s="29"/>
      <c r="D38" s="29"/>
      <c r="E38" s="29">
        <v>0</v>
      </c>
      <c r="F38" s="30"/>
      <c r="G38" s="31"/>
      <c r="H38" s="5"/>
    </row>
    <row r="39" spans="1:8" s="15" customFormat="1" ht="12.75" x14ac:dyDescent="0.2">
      <c r="A39" s="26" t="s">
        <v>18</v>
      </c>
      <c r="B39" s="3"/>
      <c r="C39" s="3">
        <v>659200</v>
      </c>
      <c r="D39" s="3">
        <v>180357.48</v>
      </c>
      <c r="E39" s="3">
        <v>187376.83</v>
      </c>
      <c r="F39" s="4">
        <f>SUM(D39/C39)</f>
        <v>0.27360054611650486</v>
      </c>
      <c r="G39" s="27">
        <f>SUM(E39/C39)</f>
        <v>0.28424883191747569</v>
      </c>
      <c r="H39" s="5"/>
    </row>
    <row r="40" spans="1:8" s="15" customFormat="1" ht="12.75" x14ac:dyDescent="0.2">
      <c r="A40" s="28"/>
      <c r="B40" s="29" t="s">
        <v>6</v>
      </c>
      <c r="C40" s="29"/>
      <c r="D40" s="29"/>
      <c r="E40" s="29">
        <v>19284.22</v>
      </c>
      <c r="F40" s="30"/>
      <c r="G40" s="31"/>
      <c r="H40" s="5"/>
    </row>
    <row r="41" spans="1:8" s="15" customFormat="1" ht="12.75" x14ac:dyDescent="0.2">
      <c r="A41" s="28"/>
      <c r="B41" s="29" t="s">
        <v>7</v>
      </c>
      <c r="C41" s="29"/>
      <c r="D41" s="29"/>
      <c r="E41" s="29">
        <v>3890.65</v>
      </c>
      <c r="F41" s="30"/>
      <c r="G41" s="31"/>
      <c r="H41" s="5"/>
    </row>
    <row r="42" spans="1:8" s="15" customFormat="1" ht="12.75" x14ac:dyDescent="0.2">
      <c r="A42" s="28"/>
      <c r="B42" s="29" t="s">
        <v>8</v>
      </c>
      <c r="C42" s="29"/>
      <c r="D42" s="29"/>
      <c r="E42" s="29">
        <f>SUM(E39-E40-E41)</f>
        <v>164201.96</v>
      </c>
      <c r="F42" s="30"/>
      <c r="G42" s="31"/>
      <c r="H42" s="5"/>
    </row>
    <row r="43" spans="1:8" s="15" customFormat="1" ht="13.5" thickBot="1" x14ac:dyDescent="0.25">
      <c r="A43" s="26" t="s">
        <v>19</v>
      </c>
      <c r="B43" s="49" t="s">
        <v>8</v>
      </c>
      <c r="C43" s="3">
        <v>26000</v>
      </c>
      <c r="D43" s="3">
        <v>14570</v>
      </c>
      <c r="E43" s="3">
        <v>16064.19</v>
      </c>
      <c r="F43" s="4">
        <f>SUM(D43/C43)</f>
        <v>0.56038461538461537</v>
      </c>
      <c r="G43" s="27">
        <f>SUM(E43/C43)</f>
        <v>0.61785346153846155</v>
      </c>
      <c r="H43" s="5"/>
    </row>
    <row r="44" spans="1:8" s="15" customFormat="1" ht="13.5" thickBot="1" x14ac:dyDescent="0.25">
      <c r="A44" s="21" t="s">
        <v>27</v>
      </c>
      <c r="B44" s="22"/>
      <c r="C44" s="22">
        <f>SUM(C29+C34+C39+C43)</f>
        <v>4672300</v>
      </c>
      <c r="D44" s="22">
        <f>SUM(D29+D34+D39+D43)</f>
        <v>1272034.1499999999</v>
      </c>
      <c r="E44" s="22">
        <f>SUM(E29+E34+E39+E43)</f>
        <v>853865.91999999993</v>
      </c>
      <c r="F44" s="23">
        <f>SUM(D44/C44)</f>
        <v>0.27225010166299252</v>
      </c>
      <c r="G44" s="24">
        <f>SUM(E44/C44)</f>
        <v>0.18275066241465657</v>
      </c>
      <c r="H44" s="5"/>
    </row>
    <row r="45" spans="1:8" s="15" customFormat="1" ht="13.5" thickBot="1" x14ac:dyDescent="0.25">
      <c r="A45" s="32" t="s">
        <v>20</v>
      </c>
      <c r="B45" s="33"/>
      <c r="C45" s="33">
        <v>5300</v>
      </c>
      <c r="D45" s="33">
        <v>19566.740000000002</v>
      </c>
      <c r="E45" s="33">
        <v>132157.81</v>
      </c>
      <c r="F45" s="34"/>
      <c r="G45" s="35"/>
      <c r="H45" s="5"/>
    </row>
    <row r="46" spans="1:8" s="15" customFormat="1" ht="13.5" thickBot="1" x14ac:dyDescent="0.25">
      <c r="A46" s="21" t="s">
        <v>26</v>
      </c>
      <c r="B46" s="22"/>
      <c r="C46" s="22">
        <f>SUM(C44+C26+C45)</f>
        <v>8585697</v>
      </c>
      <c r="D46" s="22">
        <f>SUM(D44+D26+D45)</f>
        <v>2129012.27</v>
      </c>
      <c r="E46" s="22">
        <f>SUM(E44+E26+E45)</f>
        <v>1958284.1600000001</v>
      </c>
      <c r="F46" s="23">
        <f>SUM(D46/C46)</f>
        <v>0.24797197827969006</v>
      </c>
      <c r="G46" s="24">
        <f>SUM(E46/C46)</f>
        <v>0.2280868006406469</v>
      </c>
      <c r="H46" s="5"/>
    </row>
    <row r="47" spans="1:8" s="15" customFormat="1" ht="12.75" x14ac:dyDescent="0.2">
      <c r="A47" s="10" t="s">
        <v>30</v>
      </c>
      <c r="B47" s="10"/>
      <c r="C47" s="10"/>
      <c r="D47" s="10"/>
      <c r="E47" s="11"/>
      <c r="F47" s="11"/>
      <c r="G47" s="12"/>
    </row>
    <row r="48" spans="1:8" s="15" customFormat="1" ht="12.75" x14ac:dyDescent="0.2">
      <c r="A48" s="10" t="s">
        <v>31</v>
      </c>
      <c r="C48" s="10"/>
      <c r="D48" s="10"/>
      <c r="E48" s="10"/>
      <c r="F48" s="10"/>
      <c r="G48" s="12"/>
    </row>
    <row r="49" spans="1:8" s="15" customFormat="1" ht="12.75" x14ac:dyDescent="0.2">
      <c r="A49" s="10" t="s">
        <v>24</v>
      </c>
      <c r="B49" s="10"/>
      <c r="C49" s="10"/>
      <c r="D49" s="10"/>
      <c r="E49" s="11"/>
      <c r="F49" s="11"/>
      <c r="G49" s="12"/>
    </row>
    <row r="50" spans="1:8" x14ac:dyDescent="0.25">
      <c r="A50" s="9"/>
      <c r="B50" s="9"/>
      <c r="C50" s="9"/>
      <c r="D50" s="9"/>
      <c r="E50" s="9"/>
      <c r="F50" s="8"/>
      <c r="G50" s="8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Lyleen Jerome</dc:creator>
  <cp:lastModifiedBy>Lyleen Jerome</cp:lastModifiedBy>
  <cp:lastPrinted>2021-10-21T17:21:05Z</cp:lastPrinted>
  <dcterms:created xsi:type="dcterms:W3CDTF">2020-04-21T20:57:38Z</dcterms:created>
  <dcterms:modified xsi:type="dcterms:W3CDTF">2022-01-15T20:08:44Z</dcterms:modified>
</cp:coreProperties>
</file>