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7.20.5\common\"/>
    </mc:Choice>
  </mc:AlternateContent>
  <xr:revisionPtr revIDLastSave="0" documentId="8_{17372F32-A6F3-41B2-BEDE-56861023FC4C}" xr6:coauthVersionLast="46" xr6:coauthVersionMax="46" xr10:uidLastSave="{00000000-0000-0000-0000-000000000000}"/>
  <bookViews>
    <workbookView xWindow="-15" yWindow="540" windowWidth="29040" windowHeight="13200" xr2:uid="{407CD083-5BFD-4BF9-8427-D040EC6301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37" i="1"/>
  <c r="E32" i="1"/>
  <c r="F43" i="1"/>
  <c r="G43" i="1"/>
  <c r="E12" i="1"/>
  <c r="E16" i="1"/>
  <c r="E44" i="1"/>
  <c r="D44" i="1"/>
  <c r="C44" i="1"/>
  <c r="G39" i="1"/>
  <c r="F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E26" i="1"/>
  <c r="C26" i="1"/>
  <c r="E24" i="1"/>
  <c r="E20" i="1"/>
  <c r="G44" i="1" l="1"/>
  <c r="F44" i="1"/>
  <c r="C46" i="1"/>
  <c r="D46" i="1"/>
  <c r="E46" i="1"/>
  <c r="F26" i="1"/>
  <c r="G26" i="1"/>
  <c r="F46" i="1" l="1"/>
  <c r="G46" i="1"/>
</calcChain>
</file>

<file path=xl/sharedStrings.xml><?xml version="1.0" encoding="utf-8"?>
<sst xmlns="http://schemas.openxmlformats.org/spreadsheetml/2006/main" count="53" uniqueCount="33">
  <si>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</si>
  <si>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</si>
  <si>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</si>
  <si>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</si>
  <si>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</si>
  <si>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</si>
  <si>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</si>
  <si>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</si>
  <si>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</si>
  <si>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</si>
  <si>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</si>
  <si>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</si>
  <si>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</si>
  <si>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</si>
  <si>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</si>
  <si>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</si>
  <si>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</si>
  <si>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</si>
  <si>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</si>
  <si>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</si>
  <si>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</si>
  <si>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</si>
  <si>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</si>
  <si>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</si>
  <si>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</si>
  <si>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</si>
  <si>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</si>
  <si>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</si>
  <si>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</si>
  <si>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</si>
  <si>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</si>
  <si>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</si>
  <si>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Treasurer Financial Report for Quarter Ending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</si>
</sst>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1"/>
  <sheetViews>
    <sheetView tabSelected="1" topLeftCell="A4" zoomScale="110" zoomScaleNormal="110" workbookViewId="0">
      <selection activeCell="O11" sqref="O11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32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2607983</v>
      </c>
      <c r="D9" s="37">
        <v>1296929.83</v>
      </c>
      <c r="E9" s="37">
        <v>1002880.22</v>
      </c>
      <c r="F9" s="38">
        <f>SUM(D9/C9)</f>
        <v>0.49729228679788179</v>
      </c>
      <c r="G9" s="39">
        <f>SUM(E9/C9)</f>
        <v>0.38454246825995414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417555.12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37081.93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548243.16999999993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526143</v>
      </c>
      <c r="D13" s="3">
        <v>141084.31</v>
      </c>
      <c r="E13" s="3">
        <v>89571.46</v>
      </c>
      <c r="F13" s="4">
        <f>SUM(D13/C13)</f>
        <v>0.26814822206130273</v>
      </c>
      <c r="G13" s="27">
        <f>SUM(E13/C13)</f>
        <v>0.17024166433840232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40243.629999999997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8434.68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40893.150000000009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249068</v>
      </c>
      <c r="D17" s="3">
        <v>49466.03</v>
      </c>
      <c r="E17" s="3">
        <v>51652.480000000003</v>
      </c>
      <c r="F17" s="4">
        <f>SUM(D17/C17)</f>
        <v>0.19860451764176851</v>
      </c>
      <c r="G17" s="27">
        <f>SUM(E17/C17)</f>
        <v>0.20738304398798724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36952.089999999997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5395.6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9304.7900000000063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113180</v>
      </c>
      <c r="D21" s="3">
        <v>24848.09</v>
      </c>
      <c r="E21" s="3">
        <v>18992.21</v>
      </c>
      <c r="F21" s="4">
        <f>SUM(D21/C21)</f>
        <v>0.21954488425516877</v>
      </c>
      <c r="G21" s="27">
        <f>SUM(E21/C21)</f>
        <v>0.16780535430288035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11476.31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2340.81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5175.09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3100</v>
      </c>
      <c r="D25" s="33">
        <v>870.56</v>
      </c>
      <c r="E25" s="33">
        <v>0</v>
      </c>
      <c r="F25" s="34">
        <f>SUM(D25/C25)</f>
        <v>0.28082580645161287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3499474</v>
      </c>
      <c r="D26" s="22">
        <f>SUM(D9+D13+D17+D21+D25)</f>
        <v>1513198.8200000003</v>
      </c>
      <c r="E26" s="22">
        <f>SUM(E9+E13+E17+E21+E25)</f>
        <v>1163096.3699999999</v>
      </c>
      <c r="F26" s="23">
        <f>SUM(D26/C26)</f>
        <v>0.43240750467070205</v>
      </c>
      <c r="G26" s="24">
        <f>SUM(E26/C26)</f>
        <v>0.33236319801204406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1781121</v>
      </c>
      <c r="D29" s="19">
        <v>493149.99</v>
      </c>
      <c r="E29" s="19">
        <v>459553.7</v>
      </c>
      <c r="F29" s="20">
        <f>SUM(D29/C29)</f>
        <v>0.27687618640170991</v>
      </c>
      <c r="G29" s="41">
        <f>SUM(E29/C29)</f>
        <v>0.25801374527614912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108646.54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30480.68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SUM(E29-E30-E33)</f>
        <v>210877.24000000002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140029.92000000001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2324494</v>
      </c>
      <c r="D34" s="3">
        <v>684707.68</v>
      </c>
      <c r="E34" s="3">
        <v>885677.96</v>
      </c>
      <c r="F34" s="4">
        <f>SUM(D34/C34)</f>
        <v>0.29456203371572481</v>
      </c>
      <c r="G34" s="27">
        <f>SUM(E34/C34)</f>
        <v>0.38101967998196595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120109.97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31954.42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SUM(E34-E35--E36-E38)</f>
        <v>137552.33000000007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659970.07999999996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660350</v>
      </c>
      <c r="D39" s="3">
        <v>168505.82</v>
      </c>
      <c r="E39" s="3">
        <v>168013.34</v>
      </c>
      <c r="F39" s="4">
        <f>SUM(D39/C39)</f>
        <v>0.25517652759900056</v>
      </c>
      <c r="G39" s="27">
        <f>SUM(E39/C39)</f>
        <v>0.25443074127356702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13978.82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2656.61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151377.91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3"/>
      <c r="C43" s="3">
        <v>6000</v>
      </c>
      <c r="D43" s="3">
        <v>59235</v>
      </c>
      <c r="E43" s="3">
        <v>0</v>
      </c>
      <c r="F43" s="4">
        <f>SUM(D43/C43)</f>
        <v>9.8725000000000005</v>
      </c>
      <c r="G43" s="27">
        <f>SUM(E43/C43)</f>
        <v>0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4771965</v>
      </c>
      <c r="D44" s="22">
        <f>SUM(D29+D34+D39+D43)</f>
        <v>1405598.49</v>
      </c>
      <c r="E44" s="22">
        <f>SUM(E29+E34+E39+E43)</f>
        <v>1513245</v>
      </c>
      <c r="F44" s="23">
        <f>SUM(D44/C44)</f>
        <v>0.29455339467074881</v>
      </c>
      <c r="G44" s="24">
        <f>SUM(E44/C44)</f>
        <v>0.31711150438027103</v>
      </c>
      <c r="H44" s="5"/>
    </row>
    <row r="45" spans="1:8" s="15" customFormat="1" ht="13.5" thickBot="1" x14ac:dyDescent="0.25">
      <c r="A45" s="32" t="s">
        <v>20</v>
      </c>
      <c r="B45" s="33"/>
      <c r="C45" s="33">
        <v>5300</v>
      </c>
      <c r="D45" s="33">
        <v>7718.5</v>
      </c>
      <c r="E45" s="33">
        <v>2265</v>
      </c>
      <c r="F45" s="34"/>
      <c r="G45" s="35"/>
      <c r="H45" s="5"/>
    </row>
    <row r="46" spans="1:8" s="15" customFormat="1" ht="13.5" thickBot="1" x14ac:dyDescent="0.25">
      <c r="A46" s="21" t="s">
        <v>26</v>
      </c>
      <c r="B46" s="22"/>
      <c r="C46" s="22">
        <f>SUM(C44+C26+C45)</f>
        <v>8276739</v>
      </c>
      <c r="D46" s="22">
        <f>SUM(D44+D26+D45)</f>
        <v>2926515.8100000005</v>
      </c>
      <c r="E46" s="22">
        <f>SUM(E44+E26+E45)</f>
        <v>2678606.37</v>
      </c>
      <c r="F46" s="23">
        <f>SUM(D46/C46)</f>
        <v>0.35358319381582537</v>
      </c>
      <c r="G46" s="24">
        <f>SUM(E46/C46)</f>
        <v>0.32363064366292088</v>
      </c>
      <c r="H46" s="5"/>
    </row>
    <row r="47" spans="1:8" s="15" customFormat="1" ht="12.75" x14ac:dyDescent="0.2">
      <c r="A47" s="10" t="s">
        <v>30</v>
      </c>
      <c r="B47" s="10"/>
      <c r="C47" s="10"/>
      <c r="D47" s="10"/>
      <c r="E47" s="11"/>
      <c r="F47" s="11"/>
      <c r="G47" s="12"/>
    </row>
    <row r="48" spans="1:8" s="15" customFormat="1" ht="12.75" x14ac:dyDescent="0.2">
      <c r="A48" s="10" t="s">
        <v>31</v>
      </c>
      <c r="C48" s="10"/>
      <c r="D48" s="10"/>
      <c r="E48" s="10"/>
      <c r="F48" s="10"/>
      <c r="G48" s="12"/>
    </row>
    <row r="49" spans="1:8" s="15" customFormat="1" ht="12.75" x14ac:dyDescent="0.2">
      <c r="A49" s="10" t="s">
        <v>24</v>
      </c>
      <c r="B49" s="10"/>
      <c r="C49" s="10"/>
      <c r="D49" s="10"/>
      <c r="E49" s="11"/>
      <c r="F49" s="11"/>
      <c r="G49" s="12"/>
    </row>
    <row r="50" spans="1:8" x14ac:dyDescent="0.25">
      <c r="A50" s="9"/>
      <c r="B50" s="9"/>
      <c r="C50" s="9"/>
      <c r="D50" s="9"/>
      <c r="E50" s="9"/>
      <c r="F50" s="8"/>
      <c r="G50" s="8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2020-07-21T20:07:23Z</cp:lastPrinted>
  <dcterms:created xsi:type="dcterms:W3CDTF">2020-04-21T20:57:38Z</dcterms:created>
  <dcterms:modified xsi:type="dcterms:W3CDTF">2021-01-21T23:12:26Z</dcterms:modified>
</cp:coreProperties>
</file>